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encer 35" sheetId="1" r:id="rId1"/>
  </sheets>
  <definedNames>
    <definedName name="_xlnm.Print_Area" localSheetId="0">'Spencer 35'!$A$1:$L$56</definedName>
  </definedNames>
  <calcPr fullCalcOnLoad="1"/>
</workbook>
</file>

<file path=xl/sharedStrings.xml><?xml version="1.0" encoding="utf-8"?>
<sst xmlns="http://schemas.openxmlformats.org/spreadsheetml/2006/main" count="56" uniqueCount="52">
  <si>
    <t>Model Specifications</t>
  </si>
  <si>
    <t>Rig:</t>
  </si>
  <si>
    <t>Length Overall:</t>
  </si>
  <si>
    <t>Length On Deck:</t>
  </si>
  <si>
    <t>Length Waterline:</t>
  </si>
  <si>
    <t>Beam:</t>
  </si>
  <si>
    <t>Draft:</t>
  </si>
  <si>
    <t>Capsize Formula:</t>
  </si>
  <si>
    <t>Displacement:</t>
  </si>
  <si>
    <t>D/L Ratio:</t>
  </si>
  <si>
    <t>Sloop</t>
  </si>
  <si>
    <t>Required Items (0 - 20 points)</t>
  </si>
  <si>
    <t>CF</t>
  </si>
  <si>
    <t>DL Ratio</t>
  </si>
  <si>
    <t>Score:</t>
  </si>
  <si>
    <t>Ability to Install Sun Protection</t>
  </si>
  <si>
    <t>Comfortable Settee</t>
  </si>
  <si>
    <t>Displace Over 280</t>
  </si>
  <si>
    <t>Headroom for Ray in Galley</t>
  </si>
  <si>
    <t>Overbuilt Rigging</t>
  </si>
  <si>
    <t>Capsize Formula &lt;= 2</t>
  </si>
  <si>
    <t>Solid Hull-to-Deck Fastening</t>
  </si>
  <si>
    <t>Highly Desireable Items (0 - 15 points)</t>
  </si>
  <si>
    <t>Ample Ventilation</t>
  </si>
  <si>
    <t>Classic Appearance</t>
  </si>
  <si>
    <t>Cockpit Seats to Sleep On</t>
  </si>
  <si>
    <t>Headroom for Ray in Salon</t>
  </si>
  <si>
    <t>Room for Six for Dinner</t>
  </si>
  <si>
    <t>Shower</t>
  </si>
  <si>
    <t>Sumptuous Interior</t>
  </si>
  <si>
    <t>Nice-to-Have Items (0 - 10 points)</t>
  </si>
  <si>
    <t>Ventilation in Galley</t>
  </si>
  <si>
    <t>Wheel Steering</t>
  </si>
  <si>
    <t>Prohibited Items (0 - minus 20 points)</t>
  </si>
  <si>
    <t>Greater than 40' LOA</t>
  </si>
  <si>
    <t>Spade Rudder</t>
  </si>
  <si>
    <t>Teak Deck</t>
  </si>
  <si>
    <t>Two Heads</t>
  </si>
  <si>
    <t>Spencer 35</t>
  </si>
  <si>
    <t>Comfortable Berth</t>
  </si>
  <si>
    <t>Price:</t>
  </si>
  <si>
    <t>Adjusted Price:</t>
  </si>
  <si>
    <t>Comfort Index:</t>
  </si>
  <si>
    <t>Cmft Index</t>
  </si>
  <si>
    <t>Comfort Index</t>
  </si>
  <si>
    <t>Boat A</t>
  </si>
  <si>
    <t>Boat B</t>
  </si>
  <si>
    <t>Price Adjustments</t>
  </si>
  <si>
    <t>Dinghy</t>
  </si>
  <si>
    <t>New Standing Rigging</t>
  </si>
  <si>
    <t>TOTAL ADJUSTMENT</t>
  </si>
  <si>
    <t>Delivery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</si>
</sst>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</numFmts>
  <fonts count="10">
    <font>
      <sz val="10"/>
      <name val="Arial"/>
      <family val="0"/>
    </font>
    <font>
      <sz val="26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6.25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Capsize Formula</a:t>
            </a:r>
          </a:p>
        </c:rich>
      </c:tx>
      <c:layout>
        <c:manualLayout>
          <c:xMode val="factor"/>
          <c:yMode val="factor"/>
          <c:x val="0.023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125"/>
          <c:w val="0.953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'Spencer 35'!$N$10</c:f>
              <c:strCache>
                <c:ptCount val="1"/>
                <c:pt idx="0">
                  <c:v>CF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'Spencer 35'!$M$11:$M$13</c:f>
              <c:strCache/>
            </c:strRef>
          </c:cat>
          <c:val>
            <c:numRef>
              <c:f>'Spencer 35'!$N$11:$N$13</c:f>
              <c:numCache/>
            </c:numRef>
          </c:val>
        </c:ser>
        <c:axId val="45782479"/>
        <c:axId val="9389128"/>
      </c:bar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  <c:max val="225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2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D/L Ratio</a:t>
            </a:r>
          </a:p>
        </c:rich>
      </c:tx>
      <c:layout>
        <c:manualLayout>
          <c:xMode val="factor"/>
          <c:yMode val="factor"/>
          <c:x val="0.01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525"/>
          <c:w val="0.953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'Spencer 35'!$N$15</c:f>
              <c:strCache>
                <c:ptCount val="1"/>
                <c:pt idx="0">
                  <c:v>DL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'Spencer 35'!$M$16:$M$18</c:f>
              <c:strCache/>
            </c:strRef>
          </c:cat>
          <c:val>
            <c:numRef>
              <c:f>'Spencer 35'!$N$16:$N$18</c:f>
              <c:numCache/>
            </c:numRef>
          </c:val>
        </c:ser>
        <c:axId val="17393289"/>
        <c:axId val="22321874"/>
      </c:bar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  <c:max val="350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Comfort Index</a:t>
            </a:r>
          </a:p>
        </c:rich>
      </c:tx>
      <c:layout>
        <c:manualLayout>
          <c:xMode val="factor"/>
          <c:yMode val="factor"/>
          <c:x val="0.00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3575"/>
          <c:w val="0.943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'Spencer 35'!$N$20</c:f>
              <c:strCache>
                <c:ptCount val="1"/>
                <c:pt idx="0">
                  <c:v>Cmft 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'Spencer 35'!$M$21:$M$23</c:f>
              <c:strCache/>
            </c:strRef>
          </c:cat>
          <c:val>
            <c:numRef>
              <c:f>'Spencer 35'!$N$21:$N$23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679139"/>
        <c:axId val="63241340"/>
      </c:bar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  <c:max val="35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9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6</xdr:row>
      <xdr:rowOff>0</xdr:rowOff>
    </xdr:from>
    <xdr:to>
      <xdr:col>9</xdr:col>
      <xdr:colOff>304800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4286250" y="1485900"/>
        <a:ext cx="29622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19</xdr:row>
      <xdr:rowOff>47625</xdr:rowOff>
    </xdr:from>
    <xdr:to>
      <xdr:col>9</xdr:col>
      <xdr:colOff>304800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4286250" y="4057650"/>
        <a:ext cx="2962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32</xdr:row>
      <xdr:rowOff>19050</xdr:rowOff>
    </xdr:from>
    <xdr:to>
      <xdr:col>9</xdr:col>
      <xdr:colOff>304800</xdr:colOff>
      <xdr:row>45</xdr:row>
      <xdr:rowOff>47625</xdr:rowOff>
    </xdr:to>
    <xdr:graphicFrame>
      <xdr:nvGraphicFramePr>
        <xdr:cNvPr id="3" name="Chart 4"/>
        <xdr:cNvGraphicFramePr/>
      </xdr:nvGraphicFramePr>
      <xdr:xfrm>
        <a:off x="4286250" y="6572250"/>
        <a:ext cx="29622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371475</xdr:colOff>
      <xdr:row>1</xdr:row>
      <xdr:rowOff>85725</xdr:rowOff>
    </xdr:from>
    <xdr:to>
      <xdr:col>10</xdr:col>
      <xdr:colOff>314325</xdr:colOff>
      <xdr:row>5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247650"/>
          <a:ext cx="4238625" cy="1152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4.7109375" style="0" customWidth="1"/>
    <col min="2" max="2" width="32.140625" style="0" customWidth="1"/>
    <col min="3" max="3" width="12.00390625" style="0" customWidth="1"/>
    <col min="4" max="4" width="9.140625" style="1" customWidth="1"/>
    <col min="9" max="9" width="9.57421875" style="0" bestFit="1" customWidth="1"/>
    <col min="12" max="12" width="2.00390625" style="0" customWidth="1"/>
    <col min="13" max="13" width="11.8515625" style="0" customWidth="1"/>
  </cols>
  <sheetData>
    <row r="1" ht="12.75">
      <c r="A1" s="17"/>
    </row>
    <row r="2" ht="12.75">
      <c r="A2" s="17"/>
    </row>
    <row r="3" ht="33">
      <c r="A3" s="2" t="s">
        <v>38</v>
      </c>
    </row>
    <row r="4" spans="1:3" ht="19.5" customHeight="1">
      <c r="A4" s="2"/>
      <c r="B4" s="6" t="s">
        <v>14</v>
      </c>
      <c r="C4" s="8">
        <f>SUM(C25:C55)</f>
        <v>251</v>
      </c>
    </row>
    <row r="5" spans="1:3" ht="19.5" customHeight="1">
      <c r="A5" s="2"/>
      <c r="B5" s="6" t="s">
        <v>40</v>
      </c>
      <c r="C5" s="9">
        <v>31000</v>
      </c>
    </row>
    <row r="6" spans="1:3" ht="19.5" customHeight="1">
      <c r="A6" s="2"/>
      <c r="B6" s="6" t="s">
        <v>41</v>
      </c>
      <c r="C6" s="10">
        <f>+C5+I55</f>
        <v>44000</v>
      </c>
    </row>
    <row r="7" spans="1:2" ht="18" customHeight="1">
      <c r="A7" s="2"/>
      <c r="B7" s="1"/>
    </row>
    <row r="9" ht="20.25">
      <c r="A9" s="3" t="s">
        <v>0</v>
      </c>
    </row>
    <row r="10" ht="12.75">
      <c r="N10" t="s">
        <v>12</v>
      </c>
    </row>
    <row r="11" spans="2:14" ht="15">
      <c r="B11" s="4" t="s">
        <v>1</v>
      </c>
      <c r="C11" s="11" t="s">
        <v>10</v>
      </c>
      <c r="M11" t="s">
        <v>45</v>
      </c>
      <c r="N11">
        <v>169</v>
      </c>
    </row>
    <row r="12" spans="2:14" ht="15">
      <c r="B12" s="4" t="s">
        <v>2</v>
      </c>
      <c r="C12" s="11">
        <v>34.25</v>
      </c>
      <c r="M12" t="str">
        <f>+A3</f>
        <v>Spencer 35</v>
      </c>
      <c r="N12" s="5">
        <f>+C18*100</f>
        <v>165.9831840055614</v>
      </c>
    </row>
    <row r="13" spans="2:14" ht="15">
      <c r="B13" s="4" t="s">
        <v>3</v>
      </c>
      <c r="C13" s="11">
        <v>34.25</v>
      </c>
      <c r="M13" t="s">
        <v>46</v>
      </c>
      <c r="N13">
        <v>205</v>
      </c>
    </row>
    <row r="14" spans="2:3" ht="15">
      <c r="B14" s="4" t="s">
        <v>4</v>
      </c>
      <c r="C14" s="11">
        <v>25</v>
      </c>
    </row>
    <row r="15" spans="2:14" ht="15">
      <c r="B15" s="4" t="s">
        <v>5</v>
      </c>
      <c r="C15" s="11">
        <v>9.5</v>
      </c>
      <c r="N15" t="s">
        <v>13</v>
      </c>
    </row>
    <row r="16" spans="2:14" ht="15">
      <c r="B16" s="4" t="s">
        <v>6</v>
      </c>
      <c r="C16" s="11">
        <v>5.25</v>
      </c>
      <c r="M16" t="s">
        <v>45</v>
      </c>
      <c r="N16">
        <v>324</v>
      </c>
    </row>
    <row r="17" spans="2:14" ht="15">
      <c r="B17" s="4" t="s">
        <v>8</v>
      </c>
      <c r="C17" s="11">
        <v>12000</v>
      </c>
      <c r="M17" t="str">
        <f>+A3</f>
        <v>Spencer 35</v>
      </c>
      <c r="N17" s="7">
        <f>+C19</f>
        <v>342.85714285714283</v>
      </c>
    </row>
    <row r="18" spans="2:14" ht="15">
      <c r="B18" s="4" t="s">
        <v>7</v>
      </c>
      <c r="C18" s="12">
        <f>+C15/((C17/64)^0.33333)</f>
        <v>1.659831840055614</v>
      </c>
      <c r="M18" t="s">
        <v>46</v>
      </c>
      <c r="N18">
        <v>178</v>
      </c>
    </row>
    <row r="19" spans="2:3" ht="15">
      <c r="B19" s="4" t="s">
        <v>9</v>
      </c>
      <c r="C19" s="13">
        <f>+(C17/2240)/((0.01*C14)^3)</f>
        <v>342.85714285714283</v>
      </c>
    </row>
    <row r="20" spans="2:14" ht="15">
      <c r="B20" s="4" t="s">
        <v>42</v>
      </c>
      <c r="C20" s="13">
        <f>+C17/(0.65*((0.7*C14)+(0.3*C12))*(C15^1.333))</f>
        <v>33.060411579777586</v>
      </c>
      <c r="N20" t="s">
        <v>43</v>
      </c>
    </row>
    <row r="21" spans="3:14" ht="15">
      <c r="C21" s="14"/>
      <c r="M21" t="s">
        <v>45</v>
      </c>
      <c r="N21">
        <v>33</v>
      </c>
    </row>
    <row r="22" spans="3:14" ht="15">
      <c r="C22" s="14"/>
      <c r="M22" t="str">
        <f>A3</f>
        <v>Spencer 35</v>
      </c>
      <c r="N22" s="7">
        <f>+C20</f>
        <v>33.060411579777586</v>
      </c>
    </row>
    <row r="23" spans="1:14" ht="20.25">
      <c r="A23" s="3" t="s">
        <v>11</v>
      </c>
      <c r="C23" s="14"/>
      <c r="M23" t="s">
        <v>46</v>
      </c>
      <c r="N23">
        <v>21</v>
      </c>
    </row>
    <row r="24" ht="15">
      <c r="C24" s="14"/>
    </row>
    <row r="25" spans="2:3" ht="15">
      <c r="B25" s="4" t="s">
        <v>15</v>
      </c>
      <c r="C25" s="11">
        <v>20</v>
      </c>
    </row>
    <row r="26" spans="2:3" ht="15">
      <c r="B26" s="4" t="s">
        <v>39</v>
      </c>
      <c r="C26" s="11">
        <v>15</v>
      </c>
    </row>
    <row r="27" spans="2:3" ht="15">
      <c r="B27" s="4" t="s">
        <v>16</v>
      </c>
      <c r="C27" s="11">
        <v>20</v>
      </c>
    </row>
    <row r="28" spans="2:3" ht="15">
      <c r="B28" s="4" t="s">
        <v>17</v>
      </c>
      <c r="C28" s="13">
        <v>20</v>
      </c>
    </row>
    <row r="29" spans="2:3" ht="15">
      <c r="B29" s="4" t="s">
        <v>18</v>
      </c>
      <c r="C29" s="11">
        <v>12</v>
      </c>
    </row>
    <row r="30" spans="2:3" ht="15">
      <c r="B30" s="4" t="s">
        <v>19</v>
      </c>
      <c r="C30" s="11">
        <v>15</v>
      </c>
    </row>
    <row r="31" spans="2:3" ht="15">
      <c r="B31" s="4" t="s">
        <v>20</v>
      </c>
      <c r="C31" s="15">
        <v>20</v>
      </c>
    </row>
    <row r="32" spans="2:3" ht="15">
      <c r="B32" s="4" t="s">
        <v>21</v>
      </c>
      <c r="C32" s="11">
        <v>15</v>
      </c>
    </row>
    <row r="33" spans="2:3" ht="15">
      <c r="B33" s="4" t="s">
        <v>44</v>
      </c>
      <c r="C33" s="11">
        <v>20</v>
      </c>
    </row>
    <row r="34" ht="15">
      <c r="C34" s="14"/>
    </row>
    <row r="35" spans="1:3" ht="20.25">
      <c r="A35" s="3" t="s">
        <v>22</v>
      </c>
      <c r="C35" s="14"/>
    </row>
    <row r="36" ht="15">
      <c r="C36" s="14"/>
    </row>
    <row r="37" spans="2:3" ht="15">
      <c r="B37" s="4" t="s">
        <v>23</v>
      </c>
      <c r="C37" s="11">
        <v>10</v>
      </c>
    </row>
    <row r="38" spans="2:3" ht="15">
      <c r="B38" s="4" t="s">
        <v>24</v>
      </c>
      <c r="C38" s="11">
        <v>10</v>
      </c>
    </row>
    <row r="39" spans="2:3" ht="15">
      <c r="B39" s="4" t="s">
        <v>25</v>
      </c>
      <c r="C39" s="11">
        <v>15</v>
      </c>
    </row>
    <row r="40" spans="2:3" ht="15">
      <c r="B40" s="4" t="s">
        <v>26</v>
      </c>
      <c r="C40" s="13">
        <v>12</v>
      </c>
    </row>
    <row r="41" spans="2:3" ht="15">
      <c r="B41" s="4" t="s">
        <v>27</v>
      </c>
      <c r="C41" s="11">
        <v>15</v>
      </c>
    </row>
    <row r="42" spans="2:3" ht="15">
      <c r="B42" s="4" t="s">
        <v>28</v>
      </c>
      <c r="C42" s="11">
        <v>0</v>
      </c>
    </row>
    <row r="43" spans="2:3" ht="15">
      <c r="B43" s="4" t="s">
        <v>29</v>
      </c>
      <c r="C43" s="15">
        <v>12</v>
      </c>
    </row>
    <row r="44" spans="2:3" ht="15">
      <c r="B44" s="4"/>
      <c r="C44" s="14"/>
    </row>
    <row r="45" spans="1:3" ht="20.25">
      <c r="A45" s="3" t="s">
        <v>30</v>
      </c>
      <c r="C45" s="14"/>
    </row>
    <row r="46" ht="15">
      <c r="C46" s="14"/>
    </row>
    <row r="47" spans="2:3" ht="15">
      <c r="B47" s="4" t="s">
        <v>31</v>
      </c>
      <c r="C47" s="11">
        <v>10</v>
      </c>
    </row>
    <row r="48" spans="2:6" ht="20.25">
      <c r="B48" s="4" t="s">
        <v>32</v>
      </c>
      <c r="C48" s="11">
        <v>10</v>
      </c>
      <c r="F48" s="3" t="s">
        <v>47</v>
      </c>
    </row>
    <row r="49" spans="2:3" ht="15">
      <c r="B49" s="4"/>
      <c r="C49" s="11"/>
    </row>
    <row r="50" spans="1:9" ht="20.25">
      <c r="A50" s="3" t="s">
        <v>33</v>
      </c>
      <c r="C50" s="11"/>
      <c r="F50" t="s">
        <v>48</v>
      </c>
      <c r="I50" s="16">
        <v>1000</v>
      </c>
    </row>
    <row r="51" spans="3:9" ht="15">
      <c r="C51" s="11"/>
      <c r="F51" t="s">
        <v>49</v>
      </c>
      <c r="I51" s="16">
        <v>3000</v>
      </c>
    </row>
    <row r="52" spans="2:9" ht="15">
      <c r="B52" s="4" t="s">
        <v>34</v>
      </c>
      <c r="C52" s="11">
        <v>0</v>
      </c>
      <c r="F52" t="s">
        <v>51</v>
      </c>
      <c r="I52" s="16">
        <v>9000</v>
      </c>
    </row>
    <row r="53" spans="2:9" ht="15">
      <c r="B53" s="4" t="s">
        <v>35</v>
      </c>
      <c r="C53" s="11">
        <v>0</v>
      </c>
      <c r="I53" s="14"/>
    </row>
    <row r="54" spans="2:9" ht="15">
      <c r="B54" s="4" t="s">
        <v>36</v>
      </c>
      <c r="C54" s="11">
        <v>0</v>
      </c>
      <c r="I54" s="14"/>
    </row>
    <row r="55" spans="2:9" ht="15">
      <c r="B55" s="4" t="s">
        <v>37</v>
      </c>
      <c r="C55" s="11">
        <v>0</v>
      </c>
      <c r="F55" t="s">
        <v>50</v>
      </c>
      <c r="I55" s="16">
        <f>SUM(I48:I52)</f>
        <v>13000</v>
      </c>
    </row>
  </sheetData>
  <mergeCells count="1">
    <mergeCell ref="A1:A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Choosing the RIGHT Good Old Boat -- Spreadsheet Form</dc:title>
  <dc:subject/>
  <dc:creator>Raymond E. Rippel</dc:creator>
  <cp:keywords/>
  <dc:description/>
  <cp:lastModifiedBy>Raymond E. Rippel</cp:lastModifiedBy>
  <cp:lastPrinted>2003-02-06T01:39:55Z</cp:lastPrinted>
  <dcterms:created xsi:type="dcterms:W3CDTF">2002-05-30T19:53:18Z</dcterms:created>
  <dcterms:modified xsi:type="dcterms:W3CDTF">2003-02-11T19:21:36Z</dcterms:modified>
  <cp:category/>
  <cp:version/>
  <cp:contentType/>
  <cp:contentStatus/>
</cp:coreProperties>
</file>